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ferat7-2\Offene Verwaltung\03_OPEN.NRW\MULNV_Open_Data_Projekt\"/>
    </mc:Choice>
  </mc:AlternateContent>
  <bookViews>
    <workbookView xWindow="0" yWindow="0" windowWidth="28800" windowHeight="11700"/>
  </bookViews>
  <sheets>
    <sheet name="ÖKOPROFIT Ergebnisse" sheetId="1" r:id="rId1"/>
  </sheets>
  <calcPr calcId="162913"/>
</workbook>
</file>

<file path=xl/calcChain.xml><?xml version="1.0" encoding="utf-8"?>
<calcChain xmlns="http://schemas.openxmlformats.org/spreadsheetml/2006/main">
  <c r="G21" i="1" l="1"/>
  <c r="H27" i="1" l="1"/>
  <c r="J10" i="1" l="1"/>
  <c r="G14" i="1" l="1"/>
  <c r="L19" i="1" l="1"/>
  <c r="J19" i="1"/>
  <c r="G18" i="1" l="1"/>
  <c r="J27" i="1" l="1"/>
  <c r="K27" i="1"/>
  <c r="L27" i="1"/>
  <c r="M27" i="1"/>
  <c r="N27" i="1"/>
  <c r="O27" i="1"/>
  <c r="P27" i="1"/>
  <c r="I27" i="1"/>
  <c r="E27" i="1"/>
  <c r="D27" i="1"/>
  <c r="M29" i="1" l="1"/>
  <c r="G5" i="1" l="1"/>
  <c r="G27" i="1" s="1"/>
</calcChain>
</file>

<file path=xl/sharedStrings.xml><?xml version="1.0" encoding="utf-8"?>
<sst xmlns="http://schemas.openxmlformats.org/spreadsheetml/2006/main" count="34" uniqueCount="34">
  <si>
    <t>Betriebe</t>
  </si>
  <si>
    <t>Beschäftigte (ohne Rezert.)</t>
  </si>
  <si>
    <t xml:space="preserve">Wasser: </t>
  </si>
  <si>
    <t xml:space="preserve"> Restmüll: </t>
  </si>
  <si>
    <t xml:space="preserve"> Energie: </t>
  </si>
  <si>
    <t xml:space="preserve"> CO2: </t>
  </si>
  <si>
    <t xml:space="preserve"> Investitionen: </t>
  </si>
  <si>
    <t xml:space="preserve"> Einsparungen: </t>
  </si>
  <si>
    <t>Durchschnitt je Unternehmer</t>
  </si>
  <si>
    <t>Kreis Borken IX 2019/2020</t>
  </si>
  <si>
    <t>Essen Runde 10, 2017/2018</t>
  </si>
  <si>
    <t>Köln 2018/2019</t>
  </si>
  <si>
    <t>Kreis Viersen 2018</t>
  </si>
  <si>
    <t>Bottrop 2018/2019</t>
  </si>
  <si>
    <t>Düsseldorf 2017/2018</t>
  </si>
  <si>
    <t>Kreis Soest 2016/2017</t>
  </si>
  <si>
    <t>Regiopolregion Bielefeld 2020/2021</t>
  </si>
  <si>
    <t>BSD 2019-2020. 11. Runde</t>
  </si>
  <si>
    <t>Kreis Wesel 6. Runde</t>
  </si>
  <si>
    <t>Kreis Paderborn, 4. Runde 2020/2021</t>
  </si>
  <si>
    <t>Kreis Steinfurt 11.Runde</t>
  </si>
  <si>
    <t>Märkischer Kreis 3. Runde</t>
  </si>
  <si>
    <t>Siegerland II</t>
  </si>
  <si>
    <t>Kreis Lippe 2018/ 2019</t>
  </si>
  <si>
    <t>Münster/ Warendorf 2021/2022</t>
  </si>
  <si>
    <t>Vest Recklinghausen 2021/2022</t>
  </si>
  <si>
    <t>Rezertifizierte Betriebe</t>
  </si>
  <si>
    <t>Stand 10.08.2020</t>
  </si>
  <si>
    <t>Maßnahmen</t>
  </si>
  <si>
    <t>monetär bewertbare Maßnahmen</t>
  </si>
  <si>
    <t>Summe (Stand: xx.xx.xxxx)</t>
  </si>
  <si>
    <t>Projektanzahl</t>
  </si>
  <si>
    <t>ÖKOPROFIT-Projekt</t>
  </si>
  <si>
    <t xml:space="preserve">Termin Auszeichnungs-veranstaltung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</si>
</sst>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mpatilFact LT Regula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" fontId="5" fillId="5" borderId="1" applyNumberFormat="0" applyProtection="0">
      <alignment horizontal="left" vertical="center" indent="1" justifyLastLine="1"/>
    </xf>
    <xf numFmtId="4" fontId="5" fillId="5" borderId="1" applyNumberFormat="0" applyProtection="0">
      <alignment horizontal="left" vertical="center" indent="1" justifyLastLine="1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4" borderId="0" xfId="0" applyFont="1" applyFill="1" applyAlignment="1">
      <alignment horizontal="center"/>
    </xf>
    <xf numFmtId="0" fontId="6" fillId="3" borderId="0" xfId="0" applyFont="1" applyFill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7" fillId="0" borderId="0" xfId="0" applyFont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3" fontId="3" fillId="4" borderId="0" xfId="0" applyNumberFormat="1" applyFont="1" applyFill="1" applyAlignment="1">
      <alignment horizontal="center" vertical="center"/>
    </xf>
  </cellXfs>
  <cellStyles count="4">
    <cellStyle name="Komma" xfId="1" builtinId="3"/>
    <cellStyle name="SAPBEXstdItem" xfId="2"/>
    <cellStyle name="SAPBEXstdItem 2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90" zoomScaleNormal="90" workbookViewId="0">
      <selection activeCell="J34" sqref="J34"/>
    </sheetView>
  </sheetViews>
  <sheetFormatPr baseColWidth="10" defaultRowHeight="15"/>
  <cols>
    <col min="1" max="1" width="8.140625" customWidth="1"/>
    <col min="2" max="2" width="15.85546875" customWidth="1"/>
    <col min="3" max="3" width="34.28515625" bestFit="1" customWidth="1"/>
    <col min="4" max="4" width="10.5703125" customWidth="1"/>
    <col min="5" max="5" width="17" customWidth="1"/>
    <col min="6" max="6" width="14.85546875" hidden="1" customWidth="1"/>
    <col min="7" max="7" width="15.85546875" customWidth="1"/>
    <col min="8" max="8" width="24.140625" hidden="1" customWidth="1"/>
    <col min="9" max="9" width="18.28515625" customWidth="1"/>
    <col min="10" max="10" width="14.5703125" customWidth="1"/>
    <col min="11" max="11" width="19.42578125" customWidth="1"/>
    <col min="12" max="12" width="25.140625" bestFit="1" customWidth="1"/>
    <col min="13" max="13" width="14.140625" customWidth="1"/>
    <col min="14" max="14" width="14.28515625" customWidth="1"/>
    <col min="15" max="15" width="13.28515625" customWidth="1"/>
    <col min="16" max="16" width="17.7109375" customWidth="1"/>
  </cols>
  <sheetData>
    <row r="1" spans="1:16">
      <c r="B1" s="2"/>
      <c r="G1" s="3"/>
    </row>
    <row r="2" spans="1:16" ht="38.25">
      <c r="A2" s="1" t="s">
        <v>31</v>
      </c>
      <c r="B2" s="1" t="s">
        <v>33</v>
      </c>
      <c r="C2" s="1" t="s">
        <v>32</v>
      </c>
      <c r="D2" s="1" t="s">
        <v>0</v>
      </c>
      <c r="E2" s="1" t="s">
        <v>26</v>
      </c>
      <c r="G2" s="1" t="s">
        <v>1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28</v>
      </c>
      <c r="P2" s="1" t="s">
        <v>29</v>
      </c>
    </row>
    <row r="3" spans="1:16">
      <c r="A3" s="16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>
      <c r="A4" s="10">
        <v>197</v>
      </c>
      <c r="B4" s="10"/>
      <c r="C4" s="10"/>
      <c r="D4" s="17">
        <v>2213</v>
      </c>
      <c r="E4" s="17">
        <v>274</v>
      </c>
      <c r="F4" s="17"/>
      <c r="G4" s="18">
        <v>560244</v>
      </c>
      <c r="H4" s="18"/>
      <c r="I4" s="18">
        <v>53790.220000000016</v>
      </c>
      <c r="J4" s="18">
        <v>755321615</v>
      </c>
      <c r="K4" s="18">
        <v>3761571.4</v>
      </c>
      <c r="L4" s="18">
        <v>332117.55000000005</v>
      </c>
      <c r="M4" s="18">
        <v>87501575.700000003</v>
      </c>
      <c r="N4" s="18">
        <v>264756957.15000001</v>
      </c>
      <c r="O4" s="17">
        <v>16699</v>
      </c>
      <c r="P4" s="17">
        <v>10152</v>
      </c>
    </row>
    <row r="5" spans="1:16">
      <c r="A5">
        <v>198</v>
      </c>
      <c r="B5" s="6">
        <v>44094</v>
      </c>
      <c r="C5" s="8" t="s">
        <v>9</v>
      </c>
      <c r="D5" s="4">
        <v>9</v>
      </c>
      <c r="E5" s="4"/>
      <c r="F5" s="4"/>
      <c r="G5" s="7">
        <f>70+177+34+32+150+45+21+45+10</f>
        <v>584</v>
      </c>
      <c r="I5" s="7">
        <v>3</v>
      </c>
      <c r="J5" s="7">
        <v>931300</v>
      </c>
      <c r="K5" s="7">
        <v>300</v>
      </c>
      <c r="L5" s="7">
        <v>512.70000000000005</v>
      </c>
      <c r="M5" s="7">
        <v>206540</v>
      </c>
      <c r="N5" s="7">
        <v>1471250</v>
      </c>
      <c r="O5" s="7">
        <v>56</v>
      </c>
      <c r="P5" s="7">
        <v>29</v>
      </c>
    </row>
    <row r="6" spans="1:16">
      <c r="A6">
        <v>199</v>
      </c>
      <c r="B6" s="6">
        <v>44217</v>
      </c>
      <c r="C6" s="8" t="s">
        <v>10</v>
      </c>
      <c r="D6" s="4">
        <v>10</v>
      </c>
      <c r="E6" s="4">
        <v>3</v>
      </c>
      <c r="F6" s="4"/>
      <c r="G6" s="7">
        <v>3149</v>
      </c>
      <c r="I6" s="7">
        <v>898</v>
      </c>
      <c r="J6" s="7">
        <v>2025895</v>
      </c>
      <c r="K6" s="7">
        <v>2808</v>
      </c>
      <c r="L6" s="7">
        <v>2877</v>
      </c>
      <c r="M6" s="7">
        <v>539209</v>
      </c>
      <c r="N6" s="7">
        <v>1674529</v>
      </c>
      <c r="O6" s="7">
        <v>95</v>
      </c>
      <c r="P6" s="7">
        <v>66</v>
      </c>
    </row>
    <row r="7" spans="1:16">
      <c r="A7">
        <v>200</v>
      </c>
      <c r="B7" s="11">
        <v>44266</v>
      </c>
      <c r="C7" s="12" t="s">
        <v>12</v>
      </c>
      <c r="D7" s="13">
        <v>12</v>
      </c>
      <c r="E7" s="13">
        <v>1</v>
      </c>
      <c r="F7" s="13"/>
      <c r="G7" s="14">
        <v>1600</v>
      </c>
      <c r="H7" s="15"/>
      <c r="I7" s="14">
        <v>37.799999999999997</v>
      </c>
      <c r="J7" s="14">
        <v>1986521</v>
      </c>
      <c r="K7" s="14">
        <v>6515</v>
      </c>
      <c r="L7" s="14">
        <v>1189</v>
      </c>
      <c r="M7" s="14">
        <v>371931</v>
      </c>
      <c r="N7" s="14">
        <v>2030063</v>
      </c>
      <c r="O7" s="14">
        <v>85</v>
      </c>
      <c r="P7" s="14">
        <v>50</v>
      </c>
    </row>
    <row r="8" spans="1:16">
      <c r="A8">
        <v>201</v>
      </c>
      <c r="B8" s="6">
        <v>44281</v>
      </c>
      <c r="C8" s="8" t="s">
        <v>13</v>
      </c>
      <c r="D8" s="4">
        <v>12</v>
      </c>
      <c r="E8" s="4"/>
      <c r="F8" s="4"/>
      <c r="G8" s="7">
        <v>1761</v>
      </c>
      <c r="I8" s="7">
        <v>110</v>
      </c>
      <c r="J8" s="7">
        <v>847567</v>
      </c>
      <c r="K8" s="7">
        <v>3450</v>
      </c>
      <c r="L8" s="7">
        <v>1169</v>
      </c>
      <c r="M8" s="7">
        <v>252865</v>
      </c>
      <c r="N8" s="7">
        <v>1387087</v>
      </c>
      <c r="O8" s="7">
        <v>80</v>
      </c>
      <c r="P8" s="7">
        <v>41</v>
      </c>
    </row>
    <row r="9" spans="1:16">
      <c r="A9">
        <v>202</v>
      </c>
      <c r="B9" s="6">
        <v>44302</v>
      </c>
      <c r="C9" s="8" t="s">
        <v>11</v>
      </c>
      <c r="D9" s="4">
        <v>7</v>
      </c>
      <c r="E9" s="4">
        <v>6</v>
      </c>
      <c r="F9" s="4"/>
      <c r="G9" s="7"/>
      <c r="I9" s="7">
        <v>684</v>
      </c>
      <c r="J9" s="7">
        <v>4740000</v>
      </c>
      <c r="K9" s="7">
        <v>4822</v>
      </c>
      <c r="L9" s="7">
        <v>7261</v>
      </c>
      <c r="M9" s="7">
        <v>894000</v>
      </c>
      <c r="N9" s="7">
        <v>6558000</v>
      </c>
      <c r="O9" s="7">
        <v>286</v>
      </c>
      <c r="P9" s="7"/>
    </row>
    <row r="10" spans="1:16">
      <c r="A10">
        <v>203</v>
      </c>
      <c r="B10" s="6">
        <v>44361</v>
      </c>
      <c r="C10" s="8" t="s">
        <v>14</v>
      </c>
      <c r="D10" s="4">
        <v>10</v>
      </c>
      <c r="E10" s="4">
        <v>2</v>
      </c>
      <c r="F10" s="4"/>
      <c r="G10" s="7">
        <v>1141</v>
      </c>
      <c r="I10" s="7"/>
      <c r="J10" s="7">
        <f>101091+72200+218875</f>
        <v>392166</v>
      </c>
      <c r="K10" s="7"/>
      <c r="L10" s="7">
        <v>554</v>
      </c>
      <c r="M10" s="7">
        <v>63502</v>
      </c>
      <c r="N10" s="7">
        <v>793423</v>
      </c>
      <c r="O10" s="7"/>
      <c r="P10" s="7"/>
    </row>
    <row r="11" spans="1:16">
      <c r="A11">
        <v>204</v>
      </c>
      <c r="B11" s="6">
        <v>44362</v>
      </c>
      <c r="C11" s="8" t="s">
        <v>15</v>
      </c>
      <c r="D11" s="4">
        <v>12</v>
      </c>
      <c r="E11" s="4">
        <v>1</v>
      </c>
      <c r="F11" s="4"/>
      <c r="G11" s="7">
        <v>1824</v>
      </c>
      <c r="I11" s="7">
        <v>20</v>
      </c>
      <c r="J11" s="7">
        <v>921409</v>
      </c>
      <c r="K11" s="7">
        <v>5490</v>
      </c>
      <c r="L11" s="7">
        <v>636</v>
      </c>
      <c r="M11" s="7">
        <v>242162</v>
      </c>
      <c r="N11" s="7">
        <v>1202960</v>
      </c>
      <c r="O11" s="7">
        <v>92</v>
      </c>
      <c r="P11" s="7">
        <v>36</v>
      </c>
    </row>
    <row r="12" spans="1:16">
      <c r="A12">
        <v>205</v>
      </c>
      <c r="B12" s="6">
        <v>44448</v>
      </c>
      <c r="C12" s="8" t="s">
        <v>16</v>
      </c>
      <c r="D12" s="4">
        <v>13</v>
      </c>
      <c r="E12" s="4">
        <v>1</v>
      </c>
      <c r="F12" s="4"/>
      <c r="G12" s="7">
        <v>1797</v>
      </c>
      <c r="I12" s="7">
        <v>60</v>
      </c>
      <c r="J12" s="7">
        <v>1282917</v>
      </c>
      <c r="K12" s="7">
        <v>79.63</v>
      </c>
      <c r="L12" s="7">
        <v>1201.5</v>
      </c>
      <c r="M12" s="7">
        <v>286712</v>
      </c>
      <c r="N12" s="7">
        <v>2887692</v>
      </c>
      <c r="O12" s="7">
        <v>100</v>
      </c>
      <c r="P12" s="19">
        <v>37</v>
      </c>
    </row>
    <row r="13" spans="1:16">
      <c r="A13">
        <v>206</v>
      </c>
      <c r="B13" s="6">
        <v>44677</v>
      </c>
      <c r="C13" s="8" t="s">
        <v>17</v>
      </c>
      <c r="D13" s="20">
        <v>8</v>
      </c>
      <c r="E13" s="20"/>
      <c r="F13" s="13"/>
      <c r="G13" s="20">
        <v>1747</v>
      </c>
      <c r="I13" s="7">
        <v>15</v>
      </c>
      <c r="J13" s="7">
        <v>891328</v>
      </c>
      <c r="K13" s="7">
        <v>178</v>
      </c>
      <c r="L13" s="7">
        <v>1880</v>
      </c>
      <c r="M13" s="7">
        <v>482702</v>
      </c>
      <c r="N13" s="7">
        <v>3599134</v>
      </c>
      <c r="O13" s="7">
        <v>60</v>
      </c>
      <c r="P13" s="7">
        <v>31</v>
      </c>
    </row>
    <row r="14" spans="1:16" s="15" customFormat="1">
      <c r="A14" s="15">
        <v>207</v>
      </c>
      <c r="B14" s="11">
        <v>44678</v>
      </c>
      <c r="C14" s="12" t="s">
        <v>23</v>
      </c>
      <c r="D14" s="20">
        <v>8</v>
      </c>
      <c r="E14" s="20"/>
      <c r="F14" s="13"/>
      <c r="G14" s="20">
        <f>35+336+28+544+16+300+16</f>
        <v>1275</v>
      </c>
      <c r="I14" s="14">
        <v>272</v>
      </c>
      <c r="J14" s="14">
        <v>274900</v>
      </c>
      <c r="K14" s="14">
        <v>1420</v>
      </c>
      <c r="L14" s="14">
        <v>641</v>
      </c>
      <c r="M14" s="14">
        <v>809600</v>
      </c>
      <c r="N14" s="14">
        <v>1100000</v>
      </c>
      <c r="O14" s="14">
        <v>53</v>
      </c>
      <c r="P14" s="14">
        <v>27</v>
      </c>
    </row>
    <row r="15" spans="1:16">
      <c r="A15">
        <v>208</v>
      </c>
      <c r="B15" s="6">
        <v>44686</v>
      </c>
      <c r="C15" s="8" t="s">
        <v>19</v>
      </c>
      <c r="D15" s="20">
        <v>8</v>
      </c>
      <c r="E15" s="20">
        <v>2</v>
      </c>
      <c r="F15" s="13"/>
      <c r="G15" s="20">
        <v>2274</v>
      </c>
      <c r="I15" s="7">
        <v>11</v>
      </c>
      <c r="J15" s="7">
        <v>1509000</v>
      </c>
      <c r="K15" s="7">
        <v>2381</v>
      </c>
      <c r="L15" s="7">
        <v>739</v>
      </c>
      <c r="M15" s="7">
        <v>218000</v>
      </c>
      <c r="N15" s="7">
        <v>2281000</v>
      </c>
      <c r="O15" s="7">
        <v>75</v>
      </c>
      <c r="P15" s="7">
        <v>26</v>
      </c>
    </row>
    <row r="16" spans="1:16">
      <c r="A16">
        <v>209</v>
      </c>
      <c r="B16" s="6">
        <v>44700</v>
      </c>
      <c r="C16" s="8" t="s">
        <v>18</v>
      </c>
      <c r="D16" s="20">
        <v>8</v>
      </c>
      <c r="E16" s="20"/>
      <c r="F16" s="13"/>
      <c r="G16" s="20">
        <v>292</v>
      </c>
      <c r="I16" s="7"/>
      <c r="J16" s="7">
        <v>43475</v>
      </c>
      <c r="K16" s="7"/>
      <c r="L16" s="7">
        <v>15</v>
      </c>
      <c r="M16" s="7">
        <v>9174</v>
      </c>
      <c r="N16" s="7">
        <v>26925</v>
      </c>
      <c r="O16" s="7">
        <v>60</v>
      </c>
      <c r="P16" s="7">
        <v>4</v>
      </c>
    </row>
    <row r="17" spans="1:16">
      <c r="A17">
        <v>210</v>
      </c>
      <c r="B17" s="6">
        <v>44720</v>
      </c>
      <c r="C17" s="8" t="s">
        <v>20</v>
      </c>
      <c r="D17" s="20">
        <v>14</v>
      </c>
      <c r="E17" s="20">
        <v>9</v>
      </c>
      <c r="F17" s="13"/>
      <c r="G17" s="20">
        <v>5577</v>
      </c>
      <c r="I17" s="7">
        <v>364</v>
      </c>
      <c r="J17" s="7">
        <v>5779567</v>
      </c>
      <c r="K17" s="7">
        <v>3000</v>
      </c>
      <c r="L17" s="7">
        <v>30363</v>
      </c>
      <c r="M17" s="7">
        <v>1555794</v>
      </c>
      <c r="N17" s="7">
        <v>4254942</v>
      </c>
      <c r="O17" s="7">
        <v>136</v>
      </c>
      <c r="P17" s="7">
        <v>55</v>
      </c>
    </row>
    <row r="18" spans="1:16">
      <c r="A18">
        <v>211</v>
      </c>
      <c r="B18" s="6">
        <v>44733</v>
      </c>
      <c r="C18" s="8" t="s">
        <v>21</v>
      </c>
      <c r="D18" s="20">
        <v>10</v>
      </c>
      <c r="E18" s="20">
        <v>2</v>
      </c>
      <c r="F18" s="13"/>
      <c r="G18" s="20">
        <f>104+25+350+10+15+159+225+120+15+104</f>
        <v>1127</v>
      </c>
      <c r="I18" s="7">
        <v>9.1</v>
      </c>
      <c r="J18" s="7">
        <v>1547425</v>
      </c>
      <c r="K18" s="7"/>
      <c r="L18" s="7">
        <v>1220</v>
      </c>
      <c r="M18" s="7">
        <v>375525</v>
      </c>
      <c r="N18" s="7">
        <v>1789700</v>
      </c>
      <c r="O18" s="7">
        <v>80</v>
      </c>
      <c r="P18" s="7">
        <v>37</v>
      </c>
    </row>
    <row r="19" spans="1:16">
      <c r="A19">
        <v>212</v>
      </c>
      <c r="B19" s="6">
        <v>44734</v>
      </c>
      <c r="C19" s="8" t="s">
        <v>22</v>
      </c>
      <c r="D19" s="20">
        <v>9</v>
      </c>
      <c r="E19" s="20">
        <v>2</v>
      </c>
      <c r="F19" s="13"/>
      <c r="G19" s="20"/>
      <c r="I19" s="7">
        <v>126</v>
      </c>
      <c r="J19" s="7">
        <f>2755214+140900</f>
        <v>2896114</v>
      </c>
      <c r="K19" s="7">
        <v>20</v>
      </c>
      <c r="L19" s="7">
        <f>1069+22415</f>
        <v>23484</v>
      </c>
      <c r="M19" s="7">
        <v>775292</v>
      </c>
      <c r="N19" s="7">
        <v>2138461</v>
      </c>
      <c r="O19" s="7"/>
      <c r="P19" s="7"/>
    </row>
    <row r="20" spans="1:16">
      <c r="A20">
        <v>213</v>
      </c>
      <c r="B20" s="6">
        <v>44782</v>
      </c>
      <c r="C20" s="8" t="s">
        <v>24</v>
      </c>
      <c r="D20" s="20">
        <v>15</v>
      </c>
      <c r="E20" s="20">
        <v>6</v>
      </c>
      <c r="F20" s="13"/>
      <c r="G20" s="20">
        <v>2494</v>
      </c>
      <c r="I20" s="7">
        <v>191</v>
      </c>
      <c r="J20" s="7">
        <v>1155220</v>
      </c>
      <c r="K20" s="7">
        <v>3277</v>
      </c>
      <c r="L20" s="7">
        <v>1138</v>
      </c>
      <c r="M20" s="7">
        <v>451991</v>
      </c>
      <c r="N20" s="7">
        <v>1363683</v>
      </c>
      <c r="O20" s="7">
        <v>65</v>
      </c>
      <c r="P20" s="7">
        <v>100</v>
      </c>
    </row>
    <row r="21" spans="1:16">
      <c r="A21">
        <v>214</v>
      </c>
      <c r="B21" s="6">
        <v>44854</v>
      </c>
      <c r="C21" s="8" t="s">
        <v>25</v>
      </c>
      <c r="D21" s="20">
        <v>11</v>
      </c>
      <c r="E21" s="20">
        <v>3</v>
      </c>
      <c r="F21" s="13"/>
      <c r="G21" s="20">
        <f>100+46+50+19+230+12+104+1344+69+590+195+25+16+425</f>
        <v>3225</v>
      </c>
      <c r="I21" s="7">
        <v>29</v>
      </c>
      <c r="J21" s="7">
        <v>1379745</v>
      </c>
      <c r="K21" s="7">
        <v>1154</v>
      </c>
      <c r="L21" s="7">
        <v>1109</v>
      </c>
      <c r="M21" s="7">
        <v>649802</v>
      </c>
      <c r="N21" s="7">
        <v>3531253</v>
      </c>
      <c r="O21" s="7"/>
      <c r="P21" s="7"/>
    </row>
    <row r="22" spans="1:16">
      <c r="B22" s="6"/>
      <c r="C22" s="8"/>
      <c r="D22" s="20"/>
      <c r="E22" s="20"/>
      <c r="F22" s="13"/>
      <c r="G22" s="20"/>
      <c r="I22" s="7"/>
      <c r="J22" s="7"/>
      <c r="K22" s="7"/>
      <c r="L22" s="7"/>
      <c r="M22" s="7"/>
      <c r="N22" s="7"/>
      <c r="O22" s="7"/>
      <c r="P22" s="7"/>
    </row>
    <row r="23" spans="1:16">
      <c r="B23" s="6"/>
      <c r="C23" s="8"/>
      <c r="D23" s="20"/>
      <c r="E23" s="20"/>
      <c r="F23" s="13"/>
      <c r="G23" s="20"/>
      <c r="I23" s="7"/>
      <c r="J23" s="7"/>
      <c r="K23" s="7"/>
      <c r="L23" s="7"/>
      <c r="M23" s="7"/>
      <c r="N23" s="7"/>
      <c r="O23" s="7"/>
      <c r="P23" s="7"/>
    </row>
    <row r="24" spans="1:16">
      <c r="B24" s="6"/>
      <c r="C24" s="8"/>
      <c r="D24" s="20"/>
      <c r="E24" s="20"/>
      <c r="F24" s="13"/>
      <c r="G24" s="20"/>
      <c r="I24" s="7"/>
      <c r="J24" s="7"/>
      <c r="K24" s="7"/>
      <c r="L24" s="7"/>
      <c r="M24" s="7"/>
      <c r="N24" s="7"/>
      <c r="O24" s="7"/>
      <c r="P24" s="7"/>
    </row>
    <row r="25" spans="1:16">
      <c r="B25" s="6"/>
      <c r="C25" s="8"/>
      <c r="D25" s="20"/>
      <c r="E25" s="20"/>
      <c r="F25" s="13"/>
      <c r="G25" s="20"/>
      <c r="I25" s="7"/>
      <c r="J25" s="7"/>
      <c r="K25" s="7"/>
      <c r="L25" s="7"/>
      <c r="M25" s="7"/>
      <c r="N25" s="7"/>
      <c r="O25" s="7"/>
      <c r="P25" s="7"/>
    </row>
    <row r="26" spans="1:16">
      <c r="B26" s="6"/>
      <c r="C26" s="8"/>
      <c r="D26" s="20"/>
      <c r="E26" s="20"/>
      <c r="F26" s="13"/>
      <c r="G26" s="20"/>
      <c r="I26" s="7"/>
      <c r="J26" s="7"/>
      <c r="K26" s="7"/>
      <c r="L26" s="7"/>
      <c r="M26" s="7"/>
      <c r="N26" s="7"/>
      <c r="O26" s="7"/>
      <c r="P26" s="7"/>
    </row>
    <row r="27" spans="1:16" s="21" customFormat="1">
      <c r="C27" s="9" t="s">
        <v>30</v>
      </c>
      <c r="D27" s="22">
        <f>SUM(D4:D26)</f>
        <v>2389</v>
      </c>
      <c r="E27" s="22">
        <f>SUM(E4:E26)</f>
        <v>312</v>
      </c>
      <c r="F27" s="22"/>
      <c r="G27" s="22">
        <f>SUM(G4:G26)</f>
        <v>590111</v>
      </c>
      <c r="H27" s="22">
        <f t="shared" ref="H27" si="0">SUM(H4:H15)</f>
        <v>0</v>
      </c>
      <c r="I27" s="22">
        <f t="shared" ref="I27:P27" si="1">SUM(I4:I26)</f>
        <v>56620.120000000017</v>
      </c>
      <c r="J27" s="22">
        <f t="shared" si="1"/>
        <v>783926164</v>
      </c>
      <c r="K27" s="22">
        <f t="shared" si="1"/>
        <v>3796466.03</v>
      </c>
      <c r="L27" s="22">
        <f t="shared" si="1"/>
        <v>408106.75000000006</v>
      </c>
      <c r="M27" s="22">
        <f t="shared" si="1"/>
        <v>95686376.700000003</v>
      </c>
      <c r="N27" s="22">
        <f t="shared" si="1"/>
        <v>302847059.14999998</v>
      </c>
      <c r="O27" s="22">
        <f t="shared" si="1"/>
        <v>18022</v>
      </c>
      <c r="P27" s="22">
        <f t="shared" si="1"/>
        <v>10691</v>
      </c>
    </row>
    <row r="29" spans="1:16">
      <c r="L29" s="5" t="s">
        <v>8</v>
      </c>
      <c r="M29" s="7">
        <f>M27/(D27+E27)</f>
        <v>35426.277934098485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ÖKOPROFIT Ergebnisse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Dorothea Meier</dc:creator>
  <cp:lastModifiedBy>Metzmacher, Andreas</cp:lastModifiedBy>
  <cp:lastPrinted>2015-01-15T10:55:58Z</cp:lastPrinted>
  <dcterms:created xsi:type="dcterms:W3CDTF">2015-01-15T10:27:42Z</dcterms:created>
  <dcterms:modified xsi:type="dcterms:W3CDTF">2022-10-20T07:17:15Z</dcterms:modified>
</cp:coreProperties>
</file>